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<sst xmlns="http://schemas.openxmlformats.org/spreadsheetml/2006/main" count="699" uniqueCount="361">
  <si>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</si>
  <si>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</si>
  <si>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</si>
  <si>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</si>
  <si>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</si>
  <si>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</si>
  <si>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</si>
  <si>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</si>
  <si>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</si>
  <si>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</si>
  <si>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</si>
  <si>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</si>
  <si>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</si>
  <si>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</si>
  <si>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</si>
  <si>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</si>
  <si>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</si>
  <si>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</si>
  <si>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</si>
  <si>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</si>
  <si>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</si>
  <si>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</si>
  <si>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</si>
  <si>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</si>
  <si>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</si>
  <si>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</si>
  <si>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</si>
  <si>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</si>
  <si>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</si>
  <si>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</si>
  <si>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</si>
  <si>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</si>
  <si>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</si>
  <si>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</si>
  <si>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</si>
  <si>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</si>
  <si>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</si>
  <si>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</si>
  <si>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</si>
  <si>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</si>
  <si>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</si>
  <si>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</si>
  <si>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</si>
  <si>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</si>
  <si>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</si>
  <si>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</si>
  <si>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</si>
  <si>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</si>
  <si>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</si>
  <si>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</si>
  <si>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</si>
  <si>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</si>
  <si>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</si>
  <si>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</si>
  <si>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</si>
  <si>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</si>
  <si>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</si>
  <si>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</si>
  <si>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</si>
  <si>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</si>
  <si>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</si>
  <si>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</si>
  <si>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</si>
  <si>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</si>
  <si>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</si>
  <si>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</si>
  <si>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</si>
  <si>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</si>
  <si>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</si>
  <si>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</si>
  <si>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</si>
  <si>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</si>
  <si>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</si>
  <si>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</si>
  <si>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</si>
  <si>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</si>
  <si>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</si>
  <si>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</si>
  <si>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</si>
  <si>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</si>
  <si>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</si>
  <si>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</si>
  <si>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</si>
  <si>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</si>
  <si>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</si>
  <si>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</si>
  <si>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</si>
  <si>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</si>
  <si>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</si>
  <si>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</si>
  <si>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</si>
  <si>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</si>
  <si>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</si>
  <si>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</si>
  <si>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</si>
  <si>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</si>
  <si>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</si>
  <si>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</si>
  <si>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</si>
  <si>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</si>
  <si>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</si>
  <si>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</si>
  <si>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</si>
  <si>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</si>
  <si>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</si>
  <si>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</si>
  <si>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</si>
  <si>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</si>
  <si>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</si>
  <si>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</si>
  <si>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</si>
  <si>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</si>
  <si>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</si>
  <si>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</si>
  <si>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</si>
  <si>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</si>
  <si>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</si>
  <si>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</si>
  <si>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</si>
  <si>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</si>
  <si>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</si>
  <si>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</si>
  <si>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</si>
  <si>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</si>
  <si>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</si>
  <si>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</si>
  <si>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</si>
  <si>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</si>
  <si>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</si>
  <si>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</si>
  <si>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</si>
  <si>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</si>
  <si>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</si>
  <si>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</si>
  <si>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</si>
  <si>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</si>
  <si>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</si>
  <si>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</si>
  <si>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</si>
  <si>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</si>
  <si>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</si>
  <si>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</si>
  <si>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</si>
  <si>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</si>
  <si>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</si>
  <si>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</si>
  <si>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</si>
  <si>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</si>
  <si>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</si>
  <si>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</si>
  <si>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</si>
  <si>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</si>
  <si>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</si>
  <si>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</si>
  <si>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</si>
  <si>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</si>
  <si>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</si>
  <si>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</si>
  <si>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</si>
  <si>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</si>
  <si>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</si>
  <si>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</si>
  <si>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</si>
  <si>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</si>
  <si>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</si>
  <si>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</si>
  <si>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</si>
  <si>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</si>
  <si>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</si>
  <si>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</si>
  <si>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</si>
  <si>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</si>
  <si>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</si>
  <si>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</si>
  <si>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</si>
  <si>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</si>
  <si>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</si>
  <si>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</si>
  <si>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</si>
  <si>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</si>
  <si>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</si>
  <si>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</si>
  <si>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</si>
  <si>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</si>
  <si>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</si>
  <si>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</si>
  <si>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</si>
  <si>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</si>
  <si>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</si>
  <si>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</si>
  <si>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</si>
  <si>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</si>
  <si>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</si>
  <si>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</si>
  <si>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</si>
  <si>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</si>
  <si>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</si>
  <si>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</si>
  <si>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</si>
  <si>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</si>
  <si>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</si>
  <si>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</si>
  <si>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</si>
  <si>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</si>
  <si>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</si>
  <si>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</si>
  <si>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</si>
  <si>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</si>
  <si>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</si>
  <si>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</si>
  <si>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</si>
  <si>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</si>
  <si>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</si>
  <si>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</si>
  <si>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</si>
  <si>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</si>
  <si>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</si>
  <si>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</si>
  <si>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</si>
  <si>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</si>
  <si>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</si>
  <si>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</si>
  <si>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</si>
  <si>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</si>
  <si>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</si>
  <si>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</si>
  <si>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</si>
  <si>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</si>
  <si>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</si>
  <si>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</si>
  <si>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</si>
  <si>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</si>
  <si>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</si>
  <si>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</si>
  <si>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</si>
  <si>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</si>
  <si>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</si>
  <si>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</si>
  <si>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</si>
  <si>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</si>
  <si>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</si>
  <si>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</si>
  <si>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</si>
  <si>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</si>
  <si>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</si>
  <si>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</si>
  <si>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</si>
  <si>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</si>
  <si>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</si>
  <si>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</si>
  <si>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</si>
  <si>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</si>
  <si>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</si>
  <si>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</si>
  <si>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</si>
  <si>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</si>
  <si>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</si>
  <si>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</si>
  <si>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</si>
  <si>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</si>
  <si>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</si>
  <si>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</si>
  <si>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</si>
  <si>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</si>
  <si>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</si>
  <si>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</si>
  <si>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</si>
  <si>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</si>
  <si>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</si>
  <si>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</si>
  <si>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</si>
  <si>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</si>
  <si>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</si>
  <si>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</si>
  <si>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</si>
  <si>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</si>
  <si>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</si>
  <si>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</si>
  <si>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</si>
  <si>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</si>
  <si>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</si>
  <si>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</si>
  <si>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</si>
  <si>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</si>
  <si>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</si>
  <si>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</si>
  <si>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</si>
  <si>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</si>
  <si>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</si>
  <si>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</si>
  <si>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</si>
  <si>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</si>
  <si>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</si>
  <si>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</si>
  <si>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</si>
  <si>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</si>
  <si>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</si>
  <si>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</si>
  <si>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</si>
  <si>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</si>
  <si>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</si>
  <si>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</si>
  <si>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</si>
  <si>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</si>
  <si>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</si>
  <si>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</si>
  <si>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</si>
  <si>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</si>
  <si>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</si>
  <si>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</si>
  <si>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</si>
  <si>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</si>
  <si>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</si>
  <si>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</si>
  <si>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</si>
  <si>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</si>
  <si>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</si>
  <si>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</si>
  <si>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</si>
  <si>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</si>
  <si>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</si>
  <si>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</si>
  <si>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</si>
  <si>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</si>
  <si>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</si>
  <si>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</si>
  <si>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</si>
  <si>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</si>
  <si>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</si>
  <si>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</si>
  <si>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</si>
  <si>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</si>
  <si>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</si>
  <si>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</si>
  <si>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</si>
  <si>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</si>
  <si>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</si>
  <si>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</si>
  <si>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</si>
  <si>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</si>
  <si>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</si>
  <si>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</si>
  <si>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</si>
  <si>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</si>
  <si>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</si>
  <si>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</si>
  <si>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</si>
  <si>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</si>
  <si>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</si>
  <si>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</si>
  <si>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</si>
  <si>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</si>
  <si>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</si>
  <si>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</si>
  <si>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</si>
  <si>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</si>
  <si>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</si>
  <si>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</si>
  <si>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</si>
  <si>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"17"  травня  2021 р.</t>
  </si>
  <si>
    <r>
      <t>"</t>
    </r>
    <r>
      <rPr>
        <u val="single"/>
        <sz val="20"/>
        <rFont val="Arial Cyr"/>
        <family val="0"/>
      </rPr>
      <t xml:space="preserve">     14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</si>
</sst>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0" fontId="12" fillId="0" borderId="17" xfId="0" applyNumberFormat="1" applyFont="1" applyBorder="1" applyAlignment="1">
      <alignment horizontal="center" vertical="center" wrapText="1"/>
    </xf>
    <xf numFmtId="210" fontId="12" fillId="0" borderId="15" xfId="0" applyNumberFormat="1" applyFont="1" applyBorder="1" applyAlignment="1">
      <alignment horizontal="center" vertical="center" wrapText="1"/>
    </xf>
    <xf numFmtId="210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0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02" fontId="0" fillId="0" borderId="0" xfId="43" applyFont="1" applyAlignment="1">
      <alignment horizontal="center"/>
    </xf>
    <xf numFmtId="202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02" fontId="0" fillId="0" borderId="19" xfId="43" applyFont="1" applyBorder="1" applyAlignment="1">
      <alignment horizontal="center"/>
    </xf>
    <xf numFmtId="202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02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0" fontId="25" fillId="0" borderId="11" xfId="0" applyNumberFormat="1" applyFont="1" applyBorder="1" applyAlignment="1">
      <alignment horizontal="center" vertical="center" wrapText="1"/>
    </xf>
    <xf numFmtId="210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0" fontId="25" fillId="0" borderId="20" xfId="0" applyNumberFormat="1" applyFont="1" applyBorder="1" applyAlignment="1">
      <alignment horizontal="center" vertical="center" wrapText="1"/>
    </xf>
    <xf numFmtId="210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0" fontId="25" fillId="0" borderId="16" xfId="0" applyNumberFormat="1" applyFont="1" applyBorder="1" applyAlignment="1">
      <alignment horizontal="center" vertical="center" wrapText="1"/>
    </xf>
    <xf numFmtId="210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0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0.emf" /><Relationship Id="rId3" Type="http://schemas.openxmlformats.org/officeDocument/2006/relationships/image" Target="../media/image29.emf" /><Relationship Id="rId4" Type="http://schemas.openxmlformats.org/officeDocument/2006/relationships/image" Target="../media/image1.emf" /><Relationship Id="rId5" Type="http://schemas.openxmlformats.org/officeDocument/2006/relationships/image" Target="../media/image32.emf" /><Relationship Id="rId6" Type="http://schemas.openxmlformats.org/officeDocument/2006/relationships/image" Target="../media/image27.emf" /><Relationship Id="rId7" Type="http://schemas.openxmlformats.org/officeDocument/2006/relationships/image" Target="../media/image26.emf" /><Relationship Id="rId8" Type="http://schemas.openxmlformats.org/officeDocument/2006/relationships/image" Target="../media/image19.emf" /><Relationship Id="rId9" Type="http://schemas.openxmlformats.org/officeDocument/2006/relationships/image" Target="../media/image17.emf" /><Relationship Id="rId10" Type="http://schemas.openxmlformats.org/officeDocument/2006/relationships/image" Target="../media/image24.emf" /><Relationship Id="rId11" Type="http://schemas.openxmlformats.org/officeDocument/2006/relationships/image" Target="../media/image23.emf" /><Relationship Id="rId12" Type="http://schemas.openxmlformats.org/officeDocument/2006/relationships/image" Target="../media/image18.emf" /><Relationship Id="rId13" Type="http://schemas.openxmlformats.org/officeDocument/2006/relationships/image" Target="../media/image22.emf" /><Relationship Id="rId14" Type="http://schemas.openxmlformats.org/officeDocument/2006/relationships/image" Target="../media/image21.emf" /><Relationship Id="rId15" Type="http://schemas.openxmlformats.org/officeDocument/2006/relationships/image" Target="../media/image25.emf" /><Relationship Id="rId16" Type="http://schemas.openxmlformats.org/officeDocument/2006/relationships/image" Target="../media/image37.emf" /><Relationship Id="rId17" Type="http://schemas.openxmlformats.org/officeDocument/2006/relationships/image" Target="../media/image36.emf" /><Relationship Id="rId18" Type="http://schemas.openxmlformats.org/officeDocument/2006/relationships/image" Target="../media/image35.emf" /><Relationship Id="rId19" Type="http://schemas.openxmlformats.org/officeDocument/2006/relationships/image" Target="../media/image20.emf" /><Relationship Id="rId20" Type="http://schemas.openxmlformats.org/officeDocument/2006/relationships/image" Target="../media/image34.emf" /><Relationship Id="rId21" Type="http://schemas.openxmlformats.org/officeDocument/2006/relationships/image" Target="../media/image33.emf" /><Relationship Id="rId22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zoomScale="5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28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87.18261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121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99</v>
      </c>
      <c r="M21" s="66" t="s">
        <v>107</v>
      </c>
      <c r="N21" s="75"/>
      <c r="O21" s="67" t="s">
        <v>66</v>
      </c>
      <c r="P21" s="66" t="s">
        <v>141</v>
      </c>
      <c r="Q21" s="67" t="s">
        <v>310</v>
      </c>
      <c r="R21" s="66" t="s">
        <v>108</v>
      </c>
      <c r="S21" s="66" t="s">
        <v>11</v>
      </c>
      <c r="T21" s="66"/>
      <c r="U21" s="66"/>
      <c r="V21" s="66"/>
      <c r="W21" s="66" t="s">
        <v>237</v>
      </c>
      <c r="X21" s="66" t="s">
        <v>358</v>
      </c>
      <c r="Y21" s="75"/>
      <c r="Z21" s="67" t="s">
        <v>326</v>
      </c>
      <c r="AA21" s="66" t="s">
        <v>280</v>
      </c>
      <c r="AB21" s="66" t="s">
        <v>240</v>
      </c>
      <c r="AC21" s="66" t="s">
        <v>10</v>
      </c>
      <c r="AD21" s="66" t="s">
        <v>11</v>
      </c>
      <c r="AE21" s="66" t="s">
        <v>304</v>
      </c>
      <c r="AF21" s="66"/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69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28</v>
      </c>
      <c r="X23" s="20">
        <f>W23</f>
        <v>28</v>
      </c>
      <c r="Y23" s="69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69">
        <f t="shared" si="1"/>
        <v>28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388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260</v>
      </c>
      <c r="Q24" s="40">
        <v>150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v>150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80</v>
      </c>
      <c r="AB24" s="40" t="str">
        <f>IF(ужин3="хліб житній",DW2,(IF(ужин3="хліб пшеничний",DV2,(VLOOKUP(ужин3,таб,67,FALSE)))))</f>
        <v>150/25</v>
      </c>
      <c r="AC24" s="40">
        <f>IF(ужин4="хліб житній",DW2,(IF(ужин4="хліб пшеничний",DV2,(VLOOKUP(ужин4,таб,67,FALSE)))))</f>
        <v>35</v>
      </c>
      <c r="AD24" s="40">
        <v>116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160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0.16</v>
      </c>
      <c r="AJ29" s="174"/>
      <c r="AK29" s="165">
        <f>SUM(G30:AG30)</f>
        <v>4.48</v>
      </c>
      <c r="AL29" s="166"/>
      <c r="AM29" s="158">
        <f>IF(AK29=0,0,AT117)</f>
        <v>63</v>
      </c>
      <c r="AN29" s="160">
        <f>AK29*AM29</f>
        <v>282.24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  <v>4.48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0.12</v>
      </c>
      <c r="AJ37" s="174"/>
      <c r="AK37" s="165">
        <f>SUM(G38:AG38)</f>
        <v>3.36</v>
      </c>
      <c r="AL37" s="166"/>
      <c r="AM37" s="158">
        <f>IF(AK37=0,0,AX117)</f>
        <v>57.16</v>
      </c>
      <c r="AN37" s="160">
        <f>AK37*AM37</f>
        <v>192.05759999999998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3.36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10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2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4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0.05000000000000001</v>
      </c>
      <c r="AJ41" s="174"/>
      <c r="AK41" s="165">
        <f>SUM(G42:AG42)</f>
        <v>1.4000000000000004</v>
      </c>
      <c r="AL41" s="166"/>
      <c r="AM41" s="158">
        <f>IF(AK41=0,0,AZ117)</f>
        <v>165.332</v>
      </c>
      <c r="AN41" s="160">
        <f>AK41*AM41</f>
        <v>231.46480000000005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0.196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0.28</v>
      </c>
      <c r="P42" s="46">
        <f t="shared" si="27"/>
        <v>0.14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0.056</v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0.112</v>
      </c>
      <c r="AA42" s="47">
        <f t="shared" si="28"/>
      </c>
      <c r="AB42" s="46">
        <f t="shared" si="28"/>
        <v>0.056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8</v>
      </c>
      <c r="P47" s="28">
        <v>4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1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3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</v>
      </c>
      <c r="AJ47" s="174"/>
      <c r="AK47" s="165">
        <f>SUM(G48:AG48)</f>
        <v>0.504</v>
      </c>
      <c r="AL47" s="166"/>
      <c r="AM47" s="158">
        <f>IF(AK47=0,0,BC117)</f>
        <v>44</v>
      </c>
      <c r="AN47" s="160">
        <f>AK47*AM47</f>
        <v>22.176000000000002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0.224</v>
      </c>
      <c r="P48" s="46">
        <f t="shared" si="36"/>
        <v>0.112</v>
      </c>
      <c r="Q48" s="47">
        <f t="shared" si="36"/>
        <v>0.056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0.028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0.084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v>226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v>46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0.272</v>
      </c>
      <c r="AJ49" s="174"/>
      <c r="AK49" s="165">
        <f>SUM(G50:AG50)</f>
        <v>7.6160000000000005</v>
      </c>
      <c r="AL49" s="166"/>
      <c r="AM49" s="158">
        <f>IF(AK49=0,0,BD117)</f>
        <v>18.8</v>
      </c>
      <c r="AN49" s="160">
        <f>AK49*AM49</f>
        <v>143.1808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6.328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1.288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25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0.024999999999999998</v>
      </c>
      <c r="AJ55" s="174"/>
      <c r="AK55" s="165">
        <f>SUM(G56:AG56)</f>
        <v>0.7</v>
      </c>
      <c r="AL55" s="166"/>
      <c r="AM55" s="158">
        <f>IF(AK55=0,0,BG117)</f>
        <v>63.86</v>
      </c>
      <c r="AN55" s="160">
        <f>AK55*AM55</f>
        <v>44.702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  <v>0.7</v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</v>
      </c>
      <c r="AJ57" s="174"/>
      <c r="AK57" s="165">
        <f>SUM(G58:AG58)</f>
        <v>0</v>
      </c>
      <c r="AL57" s="166"/>
      <c r="AM57" s="158">
        <f>IF(AK57=0,0,BH117)</f>
        <v>0</v>
      </c>
      <c r="AN57" s="16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0.56</v>
      </c>
      <c r="AL59" s="166"/>
      <c r="AM59" s="158">
        <f>IF(AK59=0,0,BI117)</f>
        <v>128</v>
      </c>
      <c r="AN59" s="160">
        <f>AK59*AM59</f>
        <v>71.68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1.1</v>
      </c>
      <c r="AJ61" s="174"/>
      <c r="AK61" s="169">
        <f>SUM(G62:AG62)</f>
        <v>30.8</v>
      </c>
      <c r="AL61" s="170"/>
      <c r="AM61" s="158">
        <f>IF(AK61=0,0,BJ117)</f>
        <v>2.7</v>
      </c>
      <c r="AN61" s="160">
        <f>AK61*AM61</f>
        <v>83.16000000000001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  <v>28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2.8000000000000003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0.208</v>
      </c>
      <c r="AJ63" s="174"/>
      <c r="AK63" s="165">
        <f>SUM(G64:AG64)</f>
        <v>5.824</v>
      </c>
      <c r="AL63" s="166"/>
      <c r="AM63" s="158">
        <f>IF(AK63=0,0,BK117)</f>
        <v>33.02</v>
      </c>
      <c r="AN63" s="160">
        <f>AK63*AM63</f>
        <v>192.30848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5.824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80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0.084</v>
      </c>
      <c r="AJ65" s="174"/>
      <c r="AK65" s="165">
        <f>SUM(G66:AG66)</f>
        <v>2.3520000000000003</v>
      </c>
      <c r="AL65" s="166"/>
      <c r="AM65" s="158">
        <f>IF(AK65=0,0,BL117)</f>
        <v>11.4</v>
      </c>
      <c r="AN65" s="160">
        <f>AK65*AM65</f>
        <v>26.812800000000003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0.056</v>
      </c>
      <c r="P66" s="46">
        <f t="shared" si="63"/>
        <v>0.056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2.24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</v>
      </c>
      <c r="AJ67" s="174"/>
      <c r="AK67" s="165">
        <f>SUM(G68:AG68)</f>
        <v>0</v>
      </c>
      <c r="AL67" s="166"/>
      <c r="AM67" s="158">
        <f>IF(AK67=0,0,BM117)</f>
        <v>0</v>
      </c>
      <c r="AN67" s="16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0.045</v>
      </c>
      <c r="AJ71" s="174"/>
      <c r="AK71" s="165">
        <f>SUM(G72:AG72)</f>
        <v>1.26</v>
      </c>
      <c r="AL71" s="166"/>
      <c r="AM71" s="158">
        <f>IF(AK71=0,0,BO117)</f>
        <v>16.1</v>
      </c>
      <c r="AN71" s="160">
        <f>AK71*AM71</f>
        <v>20.286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  <v>1.26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46.9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0.046900000000000004</v>
      </c>
      <c r="AJ87" s="174"/>
      <c r="AK87" s="165">
        <f>SUM(G88:AG88)</f>
        <v>1.3132000000000001</v>
      </c>
      <c r="AL87" s="166"/>
      <c r="AM87" s="158">
        <f>IF(AK87=0,0,BT117)</f>
        <v>15</v>
      </c>
      <c r="AN87" s="160">
        <f>AK87*AM87</f>
        <v>19.698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  <v>1.3132000000000001</v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22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0.06999999999999999</v>
      </c>
      <c r="AJ97" s="174"/>
      <c r="AK97" s="165">
        <f>SUM(G98:AG98)</f>
        <v>1.96</v>
      </c>
      <c r="AL97" s="166"/>
      <c r="AM97" s="158">
        <f>IF(AK97=0,0,BW117)</f>
        <v>21</v>
      </c>
      <c r="AN97" s="160">
        <f>AK97*AM97</f>
        <v>41.16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0.28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0.56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0.084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0.42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0.616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25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0.024999999999999998</v>
      </c>
      <c r="AJ101" s="174"/>
      <c r="AK101" s="165">
        <f>SUM(G102:AG102)</f>
        <v>0.7</v>
      </c>
      <c r="AL101" s="166"/>
      <c r="AM101" s="158">
        <f>IF(AK101=0,0,BY117)</f>
        <v>35</v>
      </c>
      <c r="AN101" s="160">
        <f>AK101*AM101</f>
        <v>24.5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0.7</v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0.034999999999999996</v>
      </c>
      <c r="AJ105" s="174"/>
      <c r="AK105" s="165">
        <f>SUM(G106:AG106)</f>
        <v>0.98</v>
      </c>
      <c r="AL105" s="166"/>
      <c r="AM105" s="158">
        <f>IF(AK105=0,0,CA117)</f>
        <v>58.24</v>
      </c>
      <c r="AN105" s="160">
        <f>AK105*AM105</f>
        <v>57.0752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0.98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</v>
      </c>
      <c r="AJ107" s="174"/>
      <c r="AK107" s="165">
        <f>SUM(G108:AG108)</f>
        <v>0</v>
      </c>
      <c r="AL107" s="166"/>
      <c r="AM107" s="158">
        <f>IF(AK107=0,0,CB117)</f>
        <v>0</v>
      </c>
      <c r="AN107" s="160">
        <f>AK107*AM107</f>
        <v>0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0.19999999999999998</v>
      </c>
      <c r="AJ111" s="174"/>
      <c r="AK111" s="165">
        <f>SUM(G112:AG112)</f>
        <v>5.6</v>
      </c>
      <c r="AL111" s="166"/>
      <c r="AM111" s="158">
        <f>IF(AK111=0,0,CD117)</f>
        <v>21.7</v>
      </c>
      <c r="AN111" s="160">
        <f>AK111*AM111</f>
        <v>121.51999999999998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/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40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0.04</v>
      </c>
      <c r="AJ115" s="174"/>
      <c r="AK115" s="165">
        <f>SUM(G116:AG116)</f>
        <v>1.12</v>
      </c>
      <c r="AL115" s="166"/>
      <c r="AM115" s="158">
        <f>IF(AK115=0,0,CF117)</f>
        <v>16.8</v>
      </c>
      <c r="AN115" s="160">
        <f>AK115*AM115</f>
        <v>18.816000000000003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  <v>1.12</v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107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v>388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0.388</v>
      </c>
      <c r="AJ117" s="174"/>
      <c r="AK117" s="165">
        <f>SUM(G118:AG118)</f>
        <v>10.864</v>
      </c>
      <c r="AL117" s="166"/>
      <c r="AM117" s="158">
        <v>34.8</v>
      </c>
      <c r="AN117" s="160">
        <f>AK117*AM117</f>
        <v>378.0672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  <v>10.864</v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v>96</v>
      </c>
      <c r="P125" s="38">
        <v>175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0.271</v>
      </c>
      <c r="AJ125" s="174"/>
      <c r="AK125" s="165">
        <f>SUM(G126:AG126)</f>
        <v>7.588000000000001</v>
      </c>
      <c r="AL125" s="166"/>
      <c r="AM125" s="158">
        <f>IF(AK125=0,0,CG117)</f>
        <v>13.1</v>
      </c>
      <c r="AN125" s="160">
        <f>AK125*AM125</f>
        <v>99.40280000000001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2.688</v>
      </c>
      <c r="P126" s="45">
        <f t="shared" si="150"/>
        <v>4.9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0.034999999999999996</v>
      </c>
      <c r="AJ127" s="174"/>
      <c r="AK127" s="165">
        <f>SUM(G128:AG128)</f>
        <v>0.98</v>
      </c>
      <c r="AL127" s="166"/>
      <c r="AM127" s="158">
        <f>IF(AK127=0,0,CH117)</f>
        <v>4.25</v>
      </c>
      <c r="AN127" s="160">
        <f>AK127*AM127</f>
        <v>4.165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0.98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24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0.091</v>
      </c>
      <c r="AJ129" s="174"/>
      <c r="AK129" s="165">
        <f>SUM(G130:AG130)</f>
        <v>2.548</v>
      </c>
      <c r="AL129" s="166"/>
      <c r="AM129" s="158">
        <f>IF(AK129=0,0,CI117)</f>
        <v>5.9</v>
      </c>
      <c r="AN129" s="160">
        <f>AK129*AM129</f>
        <v>15.0332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0.364</v>
      </c>
      <c r="P130" s="45">
        <f t="shared" si="156"/>
        <v>0.672</v>
      </c>
      <c r="Q130" s="49">
        <f t="shared" si="156"/>
        <v>0.504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1.008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36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0.0535</v>
      </c>
      <c r="AJ131" s="174"/>
      <c r="AK131" s="165">
        <f>SUM(G132:AG132)</f>
        <v>1.498</v>
      </c>
      <c r="AL131" s="166"/>
      <c r="AM131" s="158">
        <f>IF(AK131=0,0,CJ117)</f>
        <v>7.8</v>
      </c>
      <c r="AN131" s="160">
        <f>AK131*AM131</f>
        <v>11.6844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0.49</v>
      </c>
      <c r="P132" s="46">
        <f t="shared" si="159"/>
        <v>1.008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v>150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0.15</v>
      </c>
      <c r="AJ135" s="174"/>
      <c r="AK135" s="165">
        <f>SUM(G136:AG136)</f>
        <v>4.2</v>
      </c>
      <c r="AL135" s="166"/>
      <c r="AM135" s="158">
        <f>IF(AK135=0,0,CL117)</f>
        <v>26.5</v>
      </c>
      <c r="AN135" s="160">
        <f>AK135*AM135</f>
        <v>111.30000000000001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4.2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0.21300000000000002</v>
      </c>
      <c r="AJ137" s="174"/>
      <c r="AK137" s="165">
        <f>SUM(G138:AG138)</f>
        <v>5.964</v>
      </c>
      <c r="AL137" s="166"/>
      <c r="AM137" s="158">
        <f>IF(AK137=0,0,CO117)</f>
        <v>6.8</v>
      </c>
      <c r="AN137" s="160">
        <f>AK137*AM137</f>
        <v>40.5552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1.484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4.48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f>VLOOKUP(обед2,таб,49,FALSE)</f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0.003</v>
      </c>
      <c r="AJ141" s="174"/>
      <c r="AK141" s="165">
        <f>SUM(G142:AG142)</f>
        <v>0.084</v>
      </c>
      <c r="AL141" s="166"/>
      <c r="AM141" s="158">
        <f>IF(AK141=0,0,CM117)</f>
        <v>52.8</v>
      </c>
      <c r="AN141" s="160">
        <f>AK141*AM141</f>
        <v>4.4352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0.056</v>
      </c>
      <c r="P142" s="45">
        <f t="shared" si="174"/>
        <v>0.028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14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116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0.41000000000000003</v>
      </c>
      <c r="AJ147" s="174"/>
      <c r="AK147" s="165">
        <f>SUM(G148:AG148)</f>
        <v>11.48</v>
      </c>
      <c r="AL147" s="166"/>
      <c r="AM147" s="158">
        <f>IF(AK147=0,0,CQ117)</f>
        <v>13.8</v>
      </c>
      <c r="AN147" s="160">
        <f>AK147*AM147</f>
        <v>158.424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5.04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  <v>0.392</v>
      </c>
      <c r="AB148" s="46">
        <f t="shared" si="184"/>
      </c>
      <c r="AC148" s="47">
        <f t="shared" si="184"/>
      </c>
      <c r="AD148" s="46">
        <f t="shared" si="184"/>
        <v>3.248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0.001</v>
      </c>
      <c r="AJ161" s="174"/>
      <c r="AK161" s="165">
        <f>SUM(G162:AG162)</f>
        <v>0.028</v>
      </c>
      <c r="AL161" s="166"/>
      <c r="AM161" s="158">
        <f>IF(AK161=0,0,CX117)</f>
        <v>452</v>
      </c>
      <c r="AN161" s="160">
        <f>AK161*AM161</f>
        <v>12.656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0.028</v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0.28</v>
      </c>
      <c r="AL163" s="166"/>
      <c r="AM163" s="158">
        <v>6.33</v>
      </c>
      <c r="AN163" s="160">
        <f>AK163*AM163</f>
        <v>1.7724000000000002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0.001</v>
      </c>
      <c r="AJ165" s="174"/>
      <c r="AK165" s="165">
        <f>SUM(G166:AG166)</f>
        <v>0.028</v>
      </c>
      <c r="AL165" s="166"/>
      <c r="AM165" s="158">
        <f>IF(AK165=0,0,CZ117)</f>
        <v>190</v>
      </c>
      <c r="AN165" s="160">
        <f>AK165*AM165</f>
        <v>5.32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5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0.005</v>
      </c>
      <c r="AJ175" s="174"/>
      <c r="AK175" s="165">
        <f>SUM(G176:AG176)</f>
        <v>0.14</v>
      </c>
      <c r="AL175" s="166"/>
      <c r="AM175" s="158">
        <f>IF(AK175=0,0,DI117)</f>
        <v>39</v>
      </c>
      <c r="AN175" s="160">
        <f>AK175*AM175</f>
        <v>5.460000000000001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  <v>0.14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2441.11308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2020-01-28T15:16:39Z</cp:lastPrinted>
  <dcterms:created xsi:type="dcterms:W3CDTF">1996-10-08T23:32:33Z</dcterms:created>
  <dcterms:modified xsi:type="dcterms:W3CDTF">2021-05-17T04:50:08Z</dcterms:modified>
  <cp:category/>
  <cp:version/>
  <cp:contentType/>
  <cp:contentStatus/>
</cp:coreProperties>
</file>